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C:\Users\ctx157\Desktop\Exercise 4\Seized Items\Futures Accounting\"/>
    </mc:Choice>
  </mc:AlternateContent>
  <xr:revisionPtr revIDLastSave="0" documentId="13_ncr:1_{D7FA7B89-6128-472A-A8AF-0394732A99FB}" xr6:coauthVersionLast="47" xr6:coauthVersionMax="47" xr10:uidLastSave="{00000000-0000-0000-0000-000000000000}"/>
  <bookViews>
    <workbookView xWindow="30612" yWindow="996" windowWidth="23256" windowHeight="12576" activeTab="3" xr2:uid="{23370EAC-CF39-4337-8785-26AE519446D7}"/>
  </bookViews>
  <sheets>
    <sheet name="Cover" sheetId="1" r:id="rId1"/>
    <sheet name="Caution" sheetId="2" r:id="rId2"/>
    <sheet name="BS" sheetId="3" r:id="rId3"/>
    <sheet name="IS" sheetId="4" r:id="rId4"/>
    <sheet name="Notes"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3" l="1"/>
  <c r="G23" i="4"/>
  <c r="G8" i="3"/>
  <c r="B16" i="2"/>
  <c r="I9" i="3" l="1"/>
  <c r="I11" i="3" s="1"/>
  <c r="G9" i="4"/>
  <c r="G11" i="3"/>
  <c r="I13" i="4"/>
  <c r="G13" i="4"/>
  <c r="G5" i="3"/>
  <c r="I5" i="3" s="1"/>
  <c r="A1" i="3"/>
  <c r="I16" i="3"/>
  <c r="I20" i="3" s="1"/>
  <c r="A1" i="4" l="1"/>
  <c r="A1" i="5"/>
  <c r="G16" i="3"/>
  <c r="G20" i="3" s="1"/>
  <c r="G4" i="4"/>
  <c r="I4" i="4" s="1"/>
  <c r="I23" i="4"/>
  <c r="I25" i="4" l="1"/>
  <c r="I29" i="4" s="1"/>
  <c r="I33" i="4" s="1"/>
  <c r="I24" i="3" s="1"/>
  <c r="I26" i="3" s="1"/>
  <c r="I28" i="3" s="1"/>
  <c r="G25" i="4"/>
  <c r="G29" i="4" s="1"/>
  <c r="G31" i="4" l="1"/>
  <c r="G33" i="4" s="1"/>
  <c r="G24" i="3" s="1"/>
  <c r="G26" i="3" s="1"/>
  <c r="G28" i="3" s="1"/>
</calcChain>
</file>

<file path=xl/sharedStrings.xml><?xml version="1.0" encoding="utf-8"?>
<sst xmlns="http://schemas.openxmlformats.org/spreadsheetml/2006/main" count="49" uniqueCount="47">
  <si>
    <t>Financial Statements</t>
  </si>
  <si>
    <t>(UNAUDITED)</t>
  </si>
  <si>
    <t>UNAUDITED</t>
  </si>
  <si>
    <t>Balance Sheet</t>
  </si>
  <si>
    <t>Assets</t>
  </si>
  <si>
    <t>Cash</t>
  </si>
  <si>
    <t>Account Receivable</t>
  </si>
  <si>
    <t>Total Assets</t>
  </si>
  <si>
    <t>Liabilities</t>
  </si>
  <si>
    <t>Account Payable</t>
  </si>
  <si>
    <t>Accrued Liabilities</t>
  </si>
  <si>
    <t>Long Term debt</t>
  </si>
  <si>
    <t>Total Liabilities</t>
  </si>
  <si>
    <t>Retained Earnings</t>
  </si>
  <si>
    <t>Total Shareholders Equity</t>
  </si>
  <si>
    <t>Total Liabilities and Equity</t>
  </si>
  <si>
    <t>Shareholders Equity</t>
  </si>
  <si>
    <t>Investments</t>
  </si>
  <si>
    <t>For the period ending December 31,</t>
  </si>
  <si>
    <t>Operating expenses</t>
  </si>
  <si>
    <t xml:space="preserve">Salaries , Commission </t>
  </si>
  <si>
    <t>Professional fees</t>
  </si>
  <si>
    <t>Rent</t>
  </si>
  <si>
    <t>Total Operating expenses</t>
  </si>
  <si>
    <t>Income Statement</t>
  </si>
  <si>
    <t>For the Year Ended December 31,</t>
  </si>
  <si>
    <t>Investment Income</t>
  </si>
  <si>
    <t>Total Income</t>
  </si>
  <si>
    <t>Interest income</t>
  </si>
  <si>
    <t>Other income</t>
  </si>
  <si>
    <t>Fox Hollow, Pacifica</t>
  </si>
  <si>
    <t>Income taxes Payable (Recoverable)</t>
  </si>
  <si>
    <t xml:space="preserve">Income Before Taxes </t>
  </si>
  <si>
    <t>Net Income</t>
  </si>
  <si>
    <t>Retained earnings, beginning of year</t>
  </si>
  <si>
    <t>Retained earnings (deficit), end of year</t>
  </si>
  <si>
    <t>As At December 31, 2019</t>
  </si>
  <si>
    <t>Donations and Gifts</t>
  </si>
  <si>
    <t>S. Carlo</t>
  </si>
  <si>
    <t>Latitude 10 Corporate Solutions</t>
  </si>
  <si>
    <t>Notes to Financial Statements</t>
  </si>
  <si>
    <t>Note 1</t>
  </si>
  <si>
    <t xml:space="preserve">Due to/from Shareholder </t>
  </si>
  <si>
    <t>Common Shares (Note 1)</t>
  </si>
  <si>
    <t>Silver Holdings Incorporated</t>
  </si>
  <si>
    <t>Silver Holdings Incorporated is owned by Kryptonie Capital and Titanium Trust, each of which  own 50% of the common shares of the company. Both corporations were incorporated and are owned by residents of Pacifica.</t>
  </si>
  <si>
    <t>Other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</si>
</sst>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4" formatCode="_-&quot;$&quot;* #,##0.00_-;\-&quot;$&quot;* #,##0.00_-;_-&quot;$&quot;* &quot;-&quot;??_-;_-@_-"/>
    <numFmt numFmtId="164" formatCode="_-&quot;$&quot;* #,##0_-;\-&quot;$&quot;* #,##0_-;_-&quot;$&quot;* &quot;-&quot;??_-;_-@_-"/>
    <numFmt numFmtId="165" formatCode="_-* #,##0_-;\-* #,##0_-;_-* &quot;-&quot;??_-;_-@_-"/>
    <numFmt numFmtId="166" formatCode="_-* #,##0_-;\(#,##0_-\);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sz val="18"/>
      <color rgb="FF0070C0"/>
      <name val="Brush Script MT"/>
      <family val="4"/>
    </font>
    <font>
      <b/>
      <sz val="11"/>
      <color theme="8" tint="-0.499984740745262"/>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double">
        <color indexed="64"/>
      </bottom>
      <diagonal/>
    </border>
  </borders>
  <cellStyleXfs count="2">
    <xf numFmtId="0" fontId="0" fillId="0" borderId="0"/>
    <xf numFmtId="44" fontId="1" fillId="0" borderId="0" applyFont="0" applyFill="0" applyBorder="0" applyAlignment="0" applyProtection="0"/>
  </cellStyleXfs>
  <cellXfs count="36">
    <xf numFmtId="0" fontId="0" fillId="0" borderId="0" xfId="0"/>
    <xf numFmtId="0" fontId="0" fillId="0" borderId="0" xfId="0" applyAlignment="1">
      <alignment horizontal="centerContinuous"/>
    </xf>
    <xf numFmtId="0" fontId="0" fillId="0" borderId="1" xfId="0" applyBorder="1" applyAlignment="1">
      <alignment horizontal="centerContinuous"/>
    </xf>
    <xf numFmtId="3" fontId="0" fillId="0" borderId="0" xfId="0" applyNumberFormat="1"/>
    <xf numFmtId="3" fontId="0" fillId="0" borderId="1" xfId="0" applyNumberFormat="1" applyBorder="1"/>
    <xf numFmtId="0" fontId="2" fillId="0" borderId="0" xfId="0" applyFont="1"/>
    <xf numFmtId="3" fontId="2" fillId="0" borderId="2" xfId="0" applyNumberFormat="1" applyFont="1" applyBorder="1"/>
    <xf numFmtId="3" fontId="2" fillId="0" borderId="0" xfId="0" applyNumberFormat="1" applyFont="1"/>
    <xf numFmtId="3" fontId="2" fillId="0" borderId="1" xfId="0" applyNumberFormat="1" applyFont="1" applyBorder="1"/>
    <xf numFmtId="0" fontId="2" fillId="0" borderId="0" xfId="0" applyFont="1" applyAlignment="1">
      <alignment horizontal="centerContinuous"/>
    </xf>
    <xf numFmtId="0" fontId="2" fillId="0" borderId="1" xfId="0" applyFont="1" applyBorder="1" applyAlignment="1">
      <alignment horizontal="centerContinuous"/>
    </xf>
    <xf numFmtId="0" fontId="0" fillId="0" borderId="0" xfId="0" applyFont="1"/>
    <xf numFmtId="0" fontId="3" fillId="0" borderId="0" xfId="0" applyFont="1"/>
    <xf numFmtId="0" fontId="3" fillId="0" borderId="1" xfId="0" applyFont="1" applyBorder="1"/>
    <xf numFmtId="0" fontId="4" fillId="0" borderId="1" xfId="0" applyFont="1" applyBorder="1"/>
    <xf numFmtId="0" fontId="3" fillId="0" borderId="1" xfId="0" applyFont="1" applyBorder="1" applyAlignment="1">
      <alignment horizontal="center"/>
    </xf>
    <xf numFmtId="0" fontId="3" fillId="0" borderId="0" xfId="0" applyFont="1" applyAlignment="1">
      <alignment horizontal="centerContinuous"/>
    </xf>
    <xf numFmtId="0" fontId="0" fillId="0" borderId="0" xfId="0" applyFont="1" applyAlignment="1">
      <alignment horizontal="centerContinuous"/>
    </xf>
    <xf numFmtId="0" fontId="5" fillId="0" borderId="0" xfId="0" applyFont="1" applyAlignment="1">
      <alignment horizontal="centerContinuous"/>
    </xf>
    <xf numFmtId="0" fontId="4" fillId="0" borderId="0" xfId="0" applyFont="1"/>
    <xf numFmtId="3" fontId="4" fillId="0" borderId="0" xfId="0" applyNumberFormat="1" applyFont="1"/>
    <xf numFmtId="0" fontId="2" fillId="0" borderId="0" xfId="0" applyFont="1" applyAlignment="1">
      <alignment vertical="center"/>
    </xf>
    <xf numFmtId="15" fontId="2" fillId="0" borderId="0" xfId="0" applyNumberFormat="1" applyFont="1" applyAlignment="1">
      <alignment horizontal="left" vertical="center"/>
    </xf>
    <xf numFmtId="164" fontId="2" fillId="0" borderId="2" xfId="1" applyNumberFormat="1" applyFont="1" applyBorder="1"/>
    <xf numFmtId="6" fontId="2" fillId="0" borderId="2" xfId="0" applyNumberFormat="1" applyFont="1" applyBorder="1"/>
    <xf numFmtId="164" fontId="2" fillId="0" borderId="0" xfId="1" applyNumberFormat="1" applyFont="1"/>
    <xf numFmtId="6" fontId="2" fillId="0" borderId="1" xfId="0" applyNumberFormat="1" applyFont="1" applyBorder="1"/>
    <xf numFmtId="6" fontId="0" fillId="0" borderId="0" xfId="0" applyNumberFormat="1"/>
    <xf numFmtId="0" fontId="0" fillId="0" borderId="0" xfId="0" applyNumberFormat="1"/>
    <xf numFmtId="0" fontId="6" fillId="0" borderId="0" xfId="0" applyFont="1"/>
    <xf numFmtId="0" fontId="4" fillId="0" borderId="0" xfId="0" applyFont="1" applyAlignment="1">
      <alignment horizontal="centerContinuous"/>
    </xf>
    <xf numFmtId="165" fontId="0" fillId="0" borderId="0" xfId="0" applyNumberFormat="1" applyFill="1"/>
    <xf numFmtId="166" fontId="0" fillId="0" borderId="0" xfId="0" applyNumberFormat="1" applyFill="1"/>
    <xf numFmtId="165" fontId="2" fillId="0" borderId="1" xfId="0" applyNumberFormat="1" applyFont="1" applyBorder="1"/>
    <xf numFmtId="0" fontId="7" fillId="0" borderId="0" xfId="0" applyFont="1" applyAlignment="1">
      <alignment vertical="center"/>
    </xf>
    <xf numFmtId="0" fontId="0" fillId="0" borderId="0" xfId="0"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28576</xdr:colOff>
      <xdr:row>28</xdr:row>
      <xdr:rowOff>152401</xdr:rowOff>
    </xdr:from>
    <xdr:to>
      <xdr:col>2</xdr:col>
      <xdr:colOff>213240</xdr:colOff>
      <xdr:row>30</xdr:row>
      <xdr:rowOff>53341</xdr:rowOff>
    </xdr:to>
    <xdr:pic>
      <xdr:nvPicPr>
        <xdr:cNvPr id="2" name="Picture 1">
          <a:extLst>
            <a:ext uri="{FF2B5EF4-FFF2-40B4-BE49-F238E27FC236}">
              <a16:creationId xmlns:a16="http://schemas.microsoft.com/office/drawing/2014/main" id="{7160D558-7CDC-4901-A627-741B718D24DA}"/>
            </a:ext>
          </a:extLst>
        </xdr:cNvPr>
        <xdr:cNvPicPr>
          <a:picLocks noChangeAspect="1"/>
        </xdr:cNvPicPr>
      </xdr:nvPicPr>
      <xdr:blipFill rotWithShape="1">
        <a:blip xmlns:r="http://schemas.openxmlformats.org/officeDocument/2006/relationships" r:embed="rId1"/>
        <a:srcRect t="29570" b="20831"/>
        <a:stretch/>
      </xdr:blipFill>
      <xdr:spPr>
        <a:xfrm>
          <a:off x="767716" y="5273041"/>
          <a:ext cx="794264" cy="3962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C1EB2-4952-4B57-BD70-E4F07AE7BC59}">
  <sheetPr codeName="Sheet1"/>
  <dimension ref="A17:J24"/>
  <sheetViews>
    <sheetView topLeftCell="A34" workbookViewId="0"/>
  </sheetViews>
  <sheetFormatPr defaultRowHeight="14.4" x14ac:dyDescent="0.3"/>
  <sheetData>
    <row r="17" spans="1:10" ht="18" x14ac:dyDescent="0.35">
      <c r="A17" s="18" t="s">
        <v>44</v>
      </c>
      <c r="B17" s="1"/>
      <c r="C17" s="1"/>
      <c r="D17" s="1"/>
      <c r="E17" s="17"/>
      <c r="F17" s="1"/>
      <c r="G17" s="1"/>
      <c r="H17" s="1"/>
      <c r="I17" s="1"/>
      <c r="J17" s="1"/>
    </row>
    <row r="18" spans="1:10" ht="18" x14ac:dyDescent="0.35">
      <c r="A18" s="18" t="s">
        <v>0</v>
      </c>
      <c r="B18" s="1"/>
      <c r="C18" s="1"/>
      <c r="D18" s="1"/>
      <c r="E18" s="1"/>
      <c r="F18" s="1"/>
      <c r="G18" s="1"/>
      <c r="H18" s="1"/>
      <c r="I18" s="1"/>
      <c r="J18" s="1"/>
    </row>
    <row r="19" spans="1:10" x14ac:dyDescent="0.3">
      <c r="A19" s="1" t="s">
        <v>36</v>
      </c>
      <c r="B19" s="1"/>
      <c r="C19" s="1"/>
      <c r="D19" s="1"/>
      <c r="E19" s="1"/>
      <c r="F19" s="1"/>
      <c r="G19" s="1"/>
      <c r="H19" s="1"/>
      <c r="I19" s="1"/>
      <c r="J19" s="1"/>
    </row>
    <row r="24" spans="1:10" x14ac:dyDescent="0.3">
      <c r="A24" s="1" t="s">
        <v>1</v>
      </c>
      <c r="B24" s="1"/>
      <c r="C24" s="1"/>
      <c r="D24" s="1"/>
      <c r="E24" s="1"/>
      <c r="F24" s="1"/>
      <c r="G24" s="1"/>
      <c r="H24" s="1"/>
      <c r="I24" s="1"/>
      <c r="J24" s="1"/>
    </row>
  </sheetData>
  <pageMargins left="0.7" right="0.7" top="0.75" bottom="0.75" header="0.3" footer="0.3"/>
  <pageSetup orientation="portrait" r:id="rId1"/>
  <headerFooter differentFirst="1">
    <oddHeader>&amp;R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BD373-6D51-4441-8ADB-543155581185}">
  <sheetPr codeName="Sheet2"/>
  <dimension ref="A14:I32"/>
  <sheetViews>
    <sheetView workbookViewId="0"/>
  </sheetViews>
  <sheetFormatPr defaultRowHeight="14.4" x14ac:dyDescent="0.3"/>
  <cols>
    <col min="1" max="1" width="10.77734375" customWidth="1"/>
  </cols>
  <sheetData>
    <row r="14" spans="1:9" x14ac:dyDescent="0.3">
      <c r="A14" s="9" t="s">
        <v>2</v>
      </c>
      <c r="B14" s="1"/>
      <c r="C14" s="1"/>
      <c r="D14" s="1"/>
      <c r="E14" s="17"/>
      <c r="F14" s="1"/>
      <c r="G14" s="1"/>
      <c r="H14" s="1"/>
      <c r="I14" s="1"/>
    </row>
    <row r="16" spans="1:9" x14ac:dyDescent="0.3">
      <c r="B16" s="35" t="str">
        <f>CONCATENATE("We have compiled the balance sheet of Silver Holdings Incorporated as at December 31,", RIGHT(Cover!A19,4), " and the income statement for the year then ended from information provided by management. We have not audited the accompanying statements. Readers are cautioned that statements may not be appropriate for their purposes."," All dollar amounts are in Corada Dollars.")</f>
        <v>We have compiled the balance sheet of Silver Holdings Incorporated as at December 31,2019 and the income statement for the year then ended from information provided by management. We have not audited the accompanying statements. Readers are cautioned that statements may not be appropriate for their purposes. All dollar amounts are in Corada Dollars.</v>
      </c>
      <c r="C16" s="35"/>
      <c r="D16" s="35"/>
      <c r="E16" s="35"/>
      <c r="F16" s="35"/>
      <c r="G16" s="35"/>
      <c r="H16" s="35"/>
      <c r="I16" s="35"/>
    </row>
    <row r="17" spans="1:9" x14ac:dyDescent="0.3">
      <c r="B17" s="35"/>
      <c r="C17" s="35"/>
      <c r="D17" s="35"/>
      <c r="E17" s="35"/>
      <c r="F17" s="35"/>
      <c r="G17" s="35"/>
      <c r="H17" s="35"/>
      <c r="I17" s="35"/>
    </row>
    <row r="18" spans="1:9" x14ac:dyDescent="0.3">
      <c r="B18" s="35"/>
      <c r="C18" s="35"/>
      <c r="D18" s="35"/>
      <c r="E18" s="35"/>
      <c r="F18" s="35"/>
      <c r="G18" s="35"/>
      <c r="H18" s="35"/>
      <c r="I18" s="35"/>
    </row>
    <row r="19" spans="1:9" x14ac:dyDescent="0.3">
      <c r="B19" s="35"/>
      <c r="C19" s="35"/>
      <c r="D19" s="35"/>
      <c r="E19" s="35"/>
      <c r="F19" s="35"/>
      <c r="G19" s="35"/>
      <c r="H19" s="35"/>
      <c r="I19" s="35"/>
    </row>
    <row r="20" spans="1:9" x14ac:dyDescent="0.3">
      <c r="B20" s="35"/>
      <c r="C20" s="35"/>
      <c r="D20" s="35"/>
      <c r="E20" s="35"/>
      <c r="F20" s="35"/>
      <c r="G20" s="35"/>
      <c r="H20" s="35"/>
      <c r="I20" s="35"/>
    </row>
    <row r="21" spans="1:9" x14ac:dyDescent="0.3">
      <c r="B21" s="35"/>
      <c r="C21" s="35"/>
      <c r="D21" s="35"/>
      <c r="E21" s="35"/>
      <c r="F21" s="35"/>
      <c r="G21" s="35"/>
      <c r="H21" s="35"/>
      <c r="I21" s="35"/>
    </row>
    <row r="25" spans="1:9" x14ac:dyDescent="0.3">
      <c r="A25" s="21" t="s">
        <v>30</v>
      </c>
    </row>
    <row r="27" spans="1:9" x14ac:dyDescent="0.3">
      <c r="A27" s="22">
        <v>43607</v>
      </c>
    </row>
    <row r="30" spans="1:9" ht="24.6" x14ac:dyDescent="0.55000000000000004">
      <c r="A30" s="29" t="s">
        <v>38</v>
      </c>
    </row>
    <row r="32" spans="1:9" x14ac:dyDescent="0.3">
      <c r="A32" s="34" t="s">
        <v>39</v>
      </c>
    </row>
  </sheetData>
  <mergeCells count="1">
    <mergeCell ref="B16:I21"/>
  </mergeCells>
  <pageMargins left="0.7" right="0.7" top="0.75" bottom="0.75" header="0.3" footer="0.3"/>
  <pageSetup orientation="portrait" r:id="rId1"/>
  <headerFooter differentFirst="1">
    <oddHeader>&amp;R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6DD1F-0B84-4B3B-8055-087D60C749EB}">
  <sheetPr codeName="Sheet3"/>
  <dimension ref="A1:P29"/>
  <sheetViews>
    <sheetView zoomScale="130" zoomScaleNormal="130" workbookViewId="0"/>
  </sheetViews>
  <sheetFormatPr defaultRowHeight="14.4" x14ac:dyDescent="0.3"/>
  <cols>
    <col min="7" max="7" width="13.77734375" bestFit="1" customWidth="1"/>
    <col min="9" max="9" width="12.6640625" bestFit="1" customWidth="1"/>
    <col min="15" max="16" width="10.33203125" bestFit="1" customWidth="1"/>
  </cols>
  <sheetData>
    <row r="1" spans="1:16" ht="15.6" x14ac:dyDescent="0.3">
      <c r="A1" s="16" t="str">
        <f>Cover!A17</f>
        <v>Silver Holdings Incorporated</v>
      </c>
      <c r="B1" s="1"/>
      <c r="C1" s="1"/>
      <c r="D1" s="1"/>
      <c r="E1" s="1"/>
      <c r="F1" s="1"/>
      <c r="G1" s="1"/>
      <c r="H1" s="1"/>
      <c r="I1" s="1"/>
      <c r="J1" s="1"/>
    </row>
    <row r="2" spans="1:16" ht="15.6" x14ac:dyDescent="0.3">
      <c r="A2" s="16" t="s">
        <v>3</v>
      </c>
      <c r="B2" s="1"/>
      <c r="C2" s="1"/>
      <c r="D2" s="1"/>
      <c r="E2" s="1"/>
      <c r="F2" s="1"/>
      <c r="G2" s="1"/>
      <c r="H2" s="1"/>
      <c r="I2" s="1"/>
      <c r="J2" s="1"/>
    </row>
    <row r="3" spans="1:16" x14ac:dyDescent="0.3">
      <c r="A3" s="1" t="s">
        <v>1</v>
      </c>
      <c r="B3" s="1"/>
      <c r="C3" s="1"/>
      <c r="D3" s="2"/>
      <c r="E3" s="2"/>
      <c r="F3" s="2"/>
      <c r="G3" s="2"/>
      <c r="H3" s="1"/>
      <c r="I3" s="1"/>
      <c r="J3" s="1"/>
    </row>
    <row r="5" spans="1:16" ht="15.6" x14ac:dyDescent="0.3">
      <c r="A5" s="13" t="s">
        <v>18</v>
      </c>
      <c r="B5" s="14"/>
      <c r="C5" s="14"/>
      <c r="D5" s="14"/>
      <c r="E5" s="14"/>
      <c r="F5" s="14"/>
      <c r="G5" s="15" t="str">
        <f>RIGHT(Cover!A19,4)</f>
        <v>2019</v>
      </c>
      <c r="H5" s="15"/>
      <c r="I5" s="15">
        <f>G5-1</f>
        <v>2018</v>
      </c>
    </row>
    <row r="7" spans="1:16" ht="15.6" x14ac:dyDescent="0.3">
      <c r="A7" s="12" t="s">
        <v>4</v>
      </c>
    </row>
    <row r="8" spans="1:16" x14ac:dyDescent="0.3">
      <c r="A8" t="s">
        <v>5</v>
      </c>
      <c r="G8" s="3">
        <f>1010</f>
        <v>1010</v>
      </c>
      <c r="H8" s="3"/>
      <c r="I8" s="3">
        <v>8000</v>
      </c>
    </row>
    <row r="9" spans="1:16" x14ac:dyDescent="0.3">
      <c r="A9" t="s">
        <v>17</v>
      </c>
      <c r="G9" s="3">
        <f>((5500000)+6325000)+1182500-585000-26010</f>
        <v>12396490</v>
      </c>
      <c r="H9" s="3"/>
      <c r="I9" s="3">
        <f>5750000+575000</f>
        <v>6325000</v>
      </c>
    </row>
    <row r="10" spans="1:16" x14ac:dyDescent="0.3">
      <c r="A10" t="s">
        <v>6</v>
      </c>
      <c r="G10" s="4">
        <v>1500</v>
      </c>
      <c r="H10" s="3"/>
      <c r="I10" s="4">
        <v>1500</v>
      </c>
    </row>
    <row r="11" spans="1:16" ht="16.2" thickBot="1" x14ac:dyDescent="0.35">
      <c r="A11" s="12" t="s">
        <v>7</v>
      </c>
      <c r="F11" s="5"/>
      <c r="G11" s="24">
        <f>SUM(G8:G10)</f>
        <v>12399000</v>
      </c>
      <c r="H11" s="7"/>
      <c r="I11" s="24">
        <f>SUM(I8:I10)</f>
        <v>6334500</v>
      </c>
    </row>
    <row r="12" spans="1:16" ht="15" thickTop="1" x14ac:dyDescent="0.3">
      <c r="G12" s="3"/>
      <c r="H12" s="3"/>
      <c r="I12" s="3"/>
    </row>
    <row r="13" spans="1:16" ht="15.6" x14ac:dyDescent="0.3">
      <c r="A13" s="12" t="s">
        <v>8</v>
      </c>
      <c r="G13" s="3"/>
      <c r="H13" s="3"/>
      <c r="I13" s="3"/>
      <c r="O13" s="28"/>
      <c r="P13" s="28"/>
    </row>
    <row r="14" spans="1:16" x14ac:dyDescent="0.3">
      <c r="A14" t="s">
        <v>9</v>
      </c>
      <c r="G14" s="31">
        <v>0</v>
      </c>
      <c r="H14" s="31"/>
      <c r="I14" s="31">
        <v>0</v>
      </c>
      <c r="O14" s="28"/>
      <c r="P14" s="28"/>
    </row>
    <row r="15" spans="1:16" x14ac:dyDescent="0.3">
      <c r="A15" t="s">
        <v>10</v>
      </c>
      <c r="G15" s="4">
        <v>2000</v>
      </c>
      <c r="H15" s="3"/>
      <c r="I15" s="4">
        <v>2000</v>
      </c>
    </row>
    <row r="16" spans="1:16" x14ac:dyDescent="0.3">
      <c r="G16" s="8">
        <f>G14+G15</f>
        <v>2000</v>
      </c>
      <c r="H16" s="7"/>
      <c r="I16" s="8">
        <f>SUM(I14:I15)</f>
        <v>2000</v>
      </c>
    </row>
    <row r="17" spans="1:9" x14ac:dyDescent="0.3">
      <c r="G17" s="3"/>
      <c r="H17" s="3"/>
      <c r="I17" s="3"/>
    </row>
    <row r="18" spans="1:9" ht="15.6" x14ac:dyDescent="0.3">
      <c r="A18" s="12" t="s">
        <v>11</v>
      </c>
      <c r="G18" s="3"/>
      <c r="H18" s="3"/>
      <c r="I18" s="3"/>
    </row>
    <row r="19" spans="1:9" x14ac:dyDescent="0.3">
      <c r="A19" t="s">
        <v>42</v>
      </c>
      <c r="G19" s="32">
        <v>-100</v>
      </c>
      <c r="H19" s="32"/>
      <c r="I19" s="32">
        <v>-100</v>
      </c>
    </row>
    <row r="20" spans="1:9" ht="16.2" thickBot="1" x14ac:dyDescent="0.35">
      <c r="A20" s="12" t="s">
        <v>12</v>
      </c>
      <c r="G20" s="24">
        <f>G16+G19</f>
        <v>1900</v>
      </c>
      <c r="H20" s="7"/>
      <c r="I20" s="24">
        <f>I16+I19</f>
        <v>1900</v>
      </c>
    </row>
    <row r="21" spans="1:9" ht="15" thickTop="1" x14ac:dyDescent="0.3">
      <c r="G21" s="3"/>
      <c r="H21" s="3"/>
      <c r="I21" s="3"/>
    </row>
    <row r="22" spans="1:9" ht="15.6" x14ac:dyDescent="0.3">
      <c r="A22" s="12" t="s">
        <v>16</v>
      </c>
      <c r="G22" s="3"/>
      <c r="H22" s="3"/>
      <c r="I22" s="3"/>
    </row>
    <row r="23" spans="1:9" x14ac:dyDescent="0.3">
      <c r="A23" t="s">
        <v>43</v>
      </c>
      <c r="G23" s="3">
        <v>100</v>
      </c>
      <c r="H23" s="3"/>
      <c r="I23" s="3">
        <v>100</v>
      </c>
    </row>
    <row r="24" spans="1:9" x14ac:dyDescent="0.3">
      <c r="A24" t="s">
        <v>13</v>
      </c>
      <c r="G24" s="4">
        <f>IS!G33</f>
        <v>12397000</v>
      </c>
      <c r="H24" s="3"/>
      <c r="I24" s="4">
        <f>IS!I33</f>
        <v>6318500</v>
      </c>
    </row>
    <row r="25" spans="1:9" x14ac:dyDescent="0.3">
      <c r="G25" s="3"/>
      <c r="H25" s="3"/>
      <c r="I25" s="3"/>
    </row>
    <row r="26" spans="1:9" ht="15.6" x14ac:dyDescent="0.3">
      <c r="A26" s="12" t="s">
        <v>14</v>
      </c>
      <c r="G26" s="8">
        <f>G24+G23</f>
        <v>12397100</v>
      </c>
      <c r="H26" s="7"/>
      <c r="I26" s="8">
        <f>I23+I24</f>
        <v>6318600</v>
      </c>
    </row>
    <row r="27" spans="1:9" x14ac:dyDescent="0.3">
      <c r="G27" s="3"/>
      <c r="H27" s="3"/>
      <c r="I27" s="3"/>
    </row>
    <row r="28" spans="1:9" ht="16.2" thickBot="1" x14ac:dyDescent="0.35">
      <c r="A28" s="12" t="s">
        <v>15</v>
      </c>
      <c r="G28" s="24">
        <f>G26+G20</f>
        <v>12399000</v>
      </c>
      <c r="H28" s="7"/>
      <c r="I28" s="24">
        <f>I20+I26</f>
        <v>6320500</v>
      </c>
    </row>
    <row r="29" spans="1:9" ht="15" thickTop="1" x14ac:dyDescent="0.3"/>
  </sheetData>
  <pageMargins left="0.7" right="0.7" top="0.75" bottom="0.75" header="0.3" footer="0.3"/>
  <pageSetup orientation="portrait" r:id="rId1"/>
  <headerFooter differentFirst="1">
    <oddHeader>&amp;R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96371-3BFF-4CF9-8DA0-9CC678CF244D}">
  <sheetPr codeName="Sheet4"/>
  <dimension ref="A1:L34"/>
  <sheetViews>
    <sheetView tabSelected="1" zoomScale="130" zoomScaleNormal="130" workbookViewId="0">
      <selection activeCell="A11" sqref="A11"/>
    </sheetView>
  </sheetViews>
  <sheetFormatPr defaultRowHeight="14.4" x14ac:dyDescent="0.3"/>
  <cols>
    <col min="7" max="7" width="14.109375" bestFit="1" customWidth="1"/>
    <col min="9" max="9" width="12.44140625" bestFit="1" customWidth="1"/>
  </cols>
  <sheetData>
    <row r="1" spans="1:12" ht="15.6" x14ac:dyDescent="0.3">
      <c r="A1" s="16" t="str">
        <f>BS!A1</f>
        <v>Silver Holdings Incorporated</v>
      </c>
      <c r="B1" s="1"/>
      <c r="C1" s="1"/>
      <c r="D1" s="1"/>
      <c r="E1" s="9"/>
      <c r="F1" s="1"/>
      <c r="G1" s="1"/>
      <c r="H1" s="1"/>
      <c r="I1" s="1"/>
      <c r="J1" s="1"/>
    </row>
    <row r="2" spans="1:12" ht="15.6" x14ac:dyDescent="0.3">
      <c r="A2" s="16" t="s">
        <v>24</v>
      </c>
      <c r="B2" s="1"/>
      <c r="C2" s="1"/>
      <c r="D2" s="2"/>
      <c r="E2" s="10"/>
      <c r="F2" s="2"/>
      <c r="G2" s="2"/>
      <c r="H2" s="1"/>
      <c r="I2" s="1"/>
      <c r="J2" s="1"/>
    </row>
    <row r="4" spans="1:12" s="12" customFormat="1" ht="15.6" x14ac:dyDescent="0.3">
      <c r="A4" s="13" t="s">
        <v>25</v>
      </c>
      <c r="B4" s="13"/>
      <c r="C4" s="13"/>
      <c r="D4" s="13"/>
      <c r="E4" s="13"/>
      <c r="F4" s="13"/>
      <c r="G4" s="15" t="str">
        <f>BS!G5</f>
        <v>2019</v>
      </c>
      <c r="H4" s="15"/>
      <c r="I4" s="15">
        <f>IS!G4-1</f>
        <v>2018</v>
      </c>
    </row>
    <row r="6" spans="1:12" ht="15.6" x14ac:dyDescent="0.3">
      <c r="A6" s="12" t="s">
        <v>37</v>
      </c>
      <c r="G6" s="31">
        <v>5500000</v>
      </c>
      <c r="H6" s="31"/>
      <c r="I6" s="31">
        <v>5750000</v>
      </c>
    </row>
    <row r="7" spans="1:12" x14ac:dyDescent="0.3">
      <c r="G7" s="3"/>
    </row>
    <row r="8" spans="1:12" s="19" customFormat="1" ht="15.6" x14ac:dyDescent="0.3">
      <c r="A8" s="12" t="s">
        <v>26</v>
      </c>
      <c r="G8" s="20"/>
      <c r="H8" s="20"/>
      <c r="I8" s="20"/>
    </row>
    <row r="9" spans="1:12" x14ac:dyDescent="0.3">
      <c r="A9" s="11" t="s">
        <v>28</v>
      </c>
      <c r="G9" s="31">
        <f>354750</f>
        <v>354750</v>
      </c>
      <c r="H9" s="31"/>
      <c r="I9" s="31">
        <v>172500</v>
      </c>
      <c r="K9" s="3"/>
      <c r="L9" s="3"/>
    </row>
    <row r="10" spans="1:12" x14ac:dyDescent="0.3">
      <c r="A10" t="s">
        <v>26</v>
      </c>
      <c r="G10" s="31">
        <v>295625</v>
      </c>
      <c r="H10" s="31"/>
      <c r="I10" s="31">
        <v>143750</v>
      </c>
    </row>
    <row r="11" spans="1:12" x14ac:dyDescent="0.3">
      <c r="A11" t="s">
        <v>29</v>
      </c>
      <c r="G11" s="31">
        <v>532125</v>
      </c>
      <c r="H11" s="31"/>
      <c r="I11" s="31">
        <v>258750</v>
      </c>
    </row>
    <row r="12" spans="1:12" x14ac:dyDescent="0.3">
      <c r="G12" s="3"/>
      <c r="H12" s="3"/>
      <c r="I12" s="3"/>
    </row>
    <row r="13" spans="1:12" ht="16.2" thickBot="1" x14ac:dyDescent="0.35">
      <c r="A13" s="12" t="s">
        <v>27</v>
      </c>
      <c r="G13" s="23">
        <f>SUM(G8:G11)+G6</f>
        <v>6682500</v>
      </c>
      <c r="H13" s="7"/>
      <c r="I13" s="23">
        <f>SUM(I8:I11)+I6</f>
        <v>6325000</v>
      </c>
    </row>
    <row r="14" spans="1:12" ht="15" thickTop="1" x14ac:dyDescent="0.3">
      <c r="G14" s="3"/>
      <c r="H14" s="3"/>
      <c r="I14" s="3"/>
    </row>
    <row r="15" spans="1:12" x14ac:dyDescent="0.3">
      <c r="G15" s="3"/>
      <c r="H15" s="3"/>
      <c r="I15" s="3"/>
    </row>
    <row r="16" spans="1:12" ht="15.6" x14ac:dyDescent="0.3">
      <c r="A16" s="12" t="s">
        <v>19</v>
      </c>
      <c r="G16" s="3"/>
      <c r="H16" s="3"/>
      <c r="I16" s="3"/>
    </row>
    <row r="17" spans="1:9" x14ac:dyDescent="0.3">
      <c r="G17" s="3"/>
      <c r="H17" s="3"/>
      <c r="I17" s="3"/>
    </row>
    <row r="18" spans="1:9" x14ac:dyDescent="0.3">
      <c r="A18" t="s">
        <v>20</v>
      </c>
      <c r="G18" s="31">
        <v>7500</v>
      </c>
      <c r="H18" s="31"/>
      <c r="I18" s="31">
        <v>5000</v>
      </c>
    </row>
    <row r="19" spans="1:9" x14ac:dyDescent="0.3">
      <c r="A19" t="s">
        <v>21</v>
      </c>
      <c r="G19" s="31">
        <v>1500</v>
      </c>
      <c r="H19" s="31"/>
      <c r="I19" s="31">
        <v>1500</v>
      </c>
    </row>
    <row r="20" spans="1:9" x14ac:dyDescent="0.3">
      <c r="A20" t="s">
        <v>22</v>
      </c>
      <c r="G20" s="31">
        <v>10000</v>
      </c>
      <c r="H20" s="31"/>
      <c r="I20" s="31">
        <v>0</v>
      </c>
    </row>
    <row r="21" spans="1:9" x14ac:dyDescent="0.3">
      <c r="A21" t="s">
        <v>46</v>
      </c>
      <c r="G21" s="31">
        <v>585000</v>
      </c>
    </row>
    <row r="22" spans="1:9" x14ac:dyDescent="0.3">
      <c r="G22" s="3"/>
      <c r="H22" s="3"/>
      <c r="I22" s="3"/>
    </row>
    <row r="23" spans="1:9" ht="15.6" x14ac:dyDescent="0.3">
      <c r="A23" s="12" t="s">
        <v>23</v>
      </c>
      <c r="G23" s="33">
        <f>SUM(G18:G22)</f>
        <v>604000</v>
      </c>
      <c r="H23" s="27"/>
      <c r="I23" s="26">
        <f>SUM(I18:I22)</f>
        <v>6500</v>
      </c>
    </row>
    <row r="24" spans="1:9" x14ac:dyDescent="0.3">
      <c r="G24" s="3"/>
      <c r="H24" s="3"/>
      <c r="I24" s="3"/>
    </row>
    <row r="25" spans="1:9" x14ac:dyDescent="0.3">
      <c r="A25" s="11" t="s">
        <v>32</v>
      </c>
      <c r="G25" s="31">
        <f>G13-G23</f>
        <v>6078500</v>
      </c>
      <c r="H25" s="31"/>
      <c r="I25" s="31">
        <f>I13-I23</f>
        <v>6318500</v>
      </c>
    </row>
    <row r="26" spans="1:9" x14ac:dyDescent="0.3">
      <c r="G26" s="31"/>
      <c r="H26" s="31"/>
      <c r="I26" s="31"/>
    </row>
    <row r="27" spans="1:9" x14ac:dyDescent="0.3">
      <c r="A27" t="s">
        <v>31</v>
      </c>
      <c r="G27" s="31">
        <v>0</v>
      </c>
      <c r="H27" s="31"/>
      <c r="I27" s="31">
        <v>0</v>
      </c>
    </row>
    <row r="28" spans="1:9" x14ac:dyDescent="0.3">
      <c r="G28" s="3"/>
      <c r="H28" s="3"/>
      <c r="I28" s="3"/>
    </row>
    <row r="29" spans="1:9" ht="16.2" thickBot="1" x14ac:dyDescent="0.35">
      <c r="A29" s="12" t="s">
        <v>33</v>
      </c>
      <c r="G29" s="6">
        <f>G25-G27</f>
        <v>6078500</v>
      </c>
      <c r="H29" s="7"/>
      <c r="I29" s="6">
        <f>I25-I27</f>
        <v>6318500</v>
      </c>
    </row>
    <row r="30" spans="1:9" ht="15" thickTop="1" x14ac:dyDescent="0.3">
      <c r="G30" s="3"/>
      <c r="H30" s="3"/>
      <c r="I30" s="3"/>
    </row>
    <row r="31" spans="1:9" x14ac:dyDescent="0.3">
      <c r="A31" t="s">
        <v>34</v>
      </c>
      <c r="G31" s="31">
        <f>I33</f>
        <v>6318500</v>
      </c>
      <c r="H31" s="31"/>
      <c r="I31" s="31">
        <v>0</v>
      </c>
    </row>
    <row r="32" spans="1:9" x14ac:dyDescent="0.3">
      <c r="G32" s="3"/>
      <c r="H32" s="3"/>
      <c r="I32" s="3"/>
    </row>
    <row r="33" spans="1:9" ht="16.2" thickBot="1" x14ac:dyDescent="0.35">
      <c r="A33" s="12" t="s">
        <v>35</v>
      </c>
      <c r="G33" s="23">
        <f>G29+G31</f>
        <v>12397000</v>
      </c>
      <c r="H33" s="25"/>
      <c r="I33" s="23">
        <f>I29+I31</f>
        <v>6318500</v>
      </c>
    </row>
    <row r="34" spans="1:9" ht="15" thickTop="1" x14ac:dyDescent="0.3"/>
  </sheetData>
  <pageMargins left="0.7" right="0.7" top="0.75" bottom="0.75" header="0.3" footer="0.3"/>
  <pageSetup orientation="portrait" r:id="rId1"/>
  <headerFooter differentFirst="1">
    <oddHeader>&amp;R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41AD-B68A-42D0-BFA3-161829B89BD9}">
  <sheetPr codeName="Sheet5"/>
  <dimension ref="A1:I9"/>
  <sheetViews>
    <sheetView workbookViewId="0"/>
  </sheetViews>
  <sheetFormatPr defaultRowHeight="14.4" x14ac:dyDescent="0.3"/>
  <sheetData>
    <row r="1" spans="1:9" ht="15.6" x14ac:dyDescent="0.3">
      <c r="A1" s="16" t="str">
        <f>BS!A1</f>
        <v>Silver Holdings Incorporated</v>
      </c>
      <c r="B1" s="1"/>
      <c r="C1" s="1"/>
      <c r="D1" s="1"/>
      <c r="E1" s="9"/>
      <c r="F1" s="1"/>
      <c r="G1" s="1"/>
      <c r="H1" s="1"/>
      <c r="I1" s="1"/>
    </row>
    <row r="2" spans="1:9" ht="15.6" x14ac:dyDescent="0.3">
      <c r="A2" s="30" t="s">
        <v>40</v>
      </c>
      <c r="B2" s="1"/>
      <c r="C2" s="1"/>
      <c r="D2" s="2"/>
      <c r="E2" s="10"/>
      <c r="F2" s="2"/>
      <c r="G2" s="2"/>
      <c r="H2" s="1"/>
      <c r="I2" s="1"/>
    </row>
    <row r="5" spans="1:9" x14ac:dyDescent="0.3">
      <c r="A5" s="5" t="s">
        <v>41</v>
      </c>
    </row>
    <row r="7" spans="1:9" ht="47.4" customHeight="1" x14ac:dyDescent="0.3">
      <c r="A7" s="35" t="s">
        <v>45</v>
      </c>
      <c r="B7" s="35"/>
      <c r="C7" s="35"/>
      <c r="D7" s="35"/>
      <c r="E7" s="35"/>
      <c r="F7" s="35"/>
      <c r="G7" s="35"/>
      <c r="H7" s="35"/>
      <c r="I7" s="35"/>
    </row>
    <row r="9" spans="1:9" x14ac:dyDescent="0.3">
      <c r="A9" s="5"/>
    </row>
  </sheetData>
  <mergeCells count="1">
    <mergeCell ref="A7:I7"/>
  </mergeCells>
  <pageMargins left="0.7" right="0.7" top="0.75" bottom="0.75" header="0.3" footer="0.3"/>
  <pageSetup orientation="portrait" r:id="rId1"/>
  <headerFooter differentFirst="1">
    <oddHeader>&amp;R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Caution</vt:lpstr>
      <vt:lpstr>BS</vt:lpstr>
      <vt:lpstr>IS</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Murphy, Garreth</dc:creator>
  <cp:keywords>SecurityClassificationLevel - UNCLASSIFIED, Creator - Murphy, Garreth (he/him), EventDateandTime - 2023-05-23 at 10:19:36 PM, EventDateandTime - 2023-05-23 at 10:50:05 PM, EventDateandTime - 2023-05-24 at 07:43:30 AM, EventDateandTime - 2023-05-24 at 07:46:56 AM, EventDateandTime - 2023-05-24 at 07:49:59 AM, EventDateandTime - 2023-05-24 at 08:09:21 AM, EventDateandTime - 2023-05-24 at 08:10:44 AM, EventDateandTime - 2023-05-24 at 08:27:07 AM, EventDateandTime - 2023-05-24 at 08:31:01 AM, EventDateandTime - 2023-05-24 at 10:23:58 PM, EventDateandTime - 2023-05-24 at 10:24:10 PM, EventDateandTime - 2023-07-15 at 12:07:41 PM</cp:keywords>
  <cp:lastModifiedBy>Murphy, Garreth</cp:lastModifiedBy>
  <cp:lastPrinted>2023-05-24T12:10:34Z</cp:lastPrinted>
  <dcterms:created xsi:type="dcterms:W3CDTF">2023-05-24T02:13:22Z</dcterms:created>
  <dcterms:modified xsi:type="dcterms:W3CDTF">2023-07-15T16:07:41Z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ae537c19-2db2-4cae-849e-00ea3cb8575d</vt:lpwstr>
  </property>
  <property fmtid="{D5CDD505-2E9C-101B-9397-08002B2CF9AE}" pid="3" name="SecurityClassificationLevel">
    <vt:lpwstr>UNCLASSIFIED</vt:lpwstr>
  </property>
  <property fmtid="{D5CDD505-2E9C-101B-9397-08002B2CF9AE}" pid="4" name="LanguageSelection">
    <vt:lpwstr>ENGLISH</vt:lpwstr>
  </property>
  <property fmtid="{D5CDD505-2E9C-101B-9397-08002B2CF9AE}" pid="5" name="VISUALMARKINGS">
    <vt:lpwstr>NO</vt:lpwstr>
  </property>
</Properties>
</file>